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ousing Decis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"/>
  </numFmts>
  <fonts count="7">
    <font>
      <name val="Calibri"/>
      <family val="2"/>
      <color theme="1"/>
      <sz val="11"/>
      <scheme val="minor"/>
    </font>
    <font>
      <b val="1"/>
      <color rgb="000c2340"/>
      <sz val="16"/>
    </font>
    <font>
      <i val="1"/>
      <color rgb="00666666"/>
    </font>
    <font>
      <b val="1"/>
      <color rgb="00ffffff"/>
      <sz val="11"/>
    </font>
    <font>
      <b val="1"/>
      <color rgb="000c2340"/>
      <sz val="11"/>
    </font>
    <font>
      <b val="1"/>
      <color rgb="000c2340"/>
      <sz val="12"/>
    </font>
    <font>
      <color rgb="00333333"/>
      <sz val="10"/>
    </font>
  </fonts>
  <fills count="5">
    <fill>
      <patternFill/>
    </fill>
    <fill>
      <patternFill patternType="gray125"/>
    </fill>
    <fill>
      <patternFill patternType="solid">
        <fgColor rgb="001a4b8c"/>
      </patternFill>
    </fill>
    <fill>
      <patternFill patternType="solid">
        <fgColor rgb="00e6f1fb"/>
      </patternFill>
    </fill>
    <fill>
      <patternFill patternType="solid">
        <f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0" fillId="2" borderId="0" pivotButton="0" quotePrefix="0" xfId="0"/>
    <xf numFmtId="164" fontId="0" fillId="3" borderId="1" pivotButton="0" quotePrefix="0" xfId="0"/>
    <xf numFmtId="1" fontId="0" fillId="3" borderId="1" pivotButton="0" quotePrefix="0" xfId="0"/>
    <xf numFmtId="164" fontId="4" fillId="4" borderId="1" pivotButton="0" quotePrefix="0" xfId="0"/>
    <xf numFmtId="164" fontId="0" fillId="4" borderId="1" pivotButton="0" quotePrefix="0" xfId="0"/>
    <xf numFmtId="0" fontId="5" fillId="3" borderId="0" applyAlignment="1" pivotButton="0" quotePrefix="0" xfId="0">
      <alignment vertical="top" wrapText="1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50" customWidth="1" min="1" max="1"/>
    <col width="18" customWidth="1" min="2" max="2"/>
  </cols>
  <sheetData>
    <row r="1">
      <c r="A1" s="1" t="inlineStr">
        <is>
          <t>Agency Housing vs. Stipend — Decision Tool</t>
        </is>
      </c>
    </row>
    <row r="2">
      <c r="A2" s="2" t="inlineStr">
        <is>
          <t>Enter both options. The recommendation cell shows which puts more money in your pocket — and how much.</t>
        </is>
      </c>
    </row>
    <row r="4">
      <c r="A4" s="3" t="inlineStr">
        <is>
          <t>Option A: Agency-Provided Housing</t>
        </is>
      </c>
      <c r="B4" s="4" t="n"/>
    </row>
    <row r="5">
      <c r="A5" t="inlineStr">
        <is>
          <t>Agency housing value (weekly, taxable to you = $0)</t>
        </is>
      </c>
      <c r="B5" s="5" t="n">
        <v>0</v>
      </c>
    </row>
    <row r="6">
      <c r="A6" t="inlineStr">
        <is>
          <t>Utilities included? (1=yes, 0=no)</t>
        </is>
      </c>
      <c r="B6" s="6" t="n">
        <v>1</v>
      </c>
    </row>
    <row r="7">
      <c r="A7" t="inlineStr">
        <is>
          <t>Estimated weekly utility cost if NOT included</t>
        </is>
      </c>
      <c r="B7" s="5" t="n">
        <v>50</v>
      </c>
    </row>
    <row r="8">
      <c r="A8" t="inlineStr">
        <is>
          <t>Net weekly cost to you under agency housing</t>
        </is>
      </c>
      <c r="B8" s="7">
        <f>IF(B6=1,0,B7)</f>
        <v/>
      </c>
    </row>
    <row r="10">
      <c r="A10" s="3" t="inlineStr">
        <is>
          <t>Option B: Take the Lodging Stipend</t>
        </is>
      </c>
      <c r="B10" s="4" t="n"/>
    </row>
    <row r="11">
      <c r="A11" t="inlineStr">
        <is>
          <t>Weekly lodging stipend (tax-free)</t>
        </is>
      </c>
      <c r="B11" s="5" t="n">
        <v>1050</v>
      </c>
    </row>
    <row r="12">
      <c r="A12" t="inlineStr">
        <is>
          <t>Actual weekly rent at assignment</t>
        </is>
      </c>
      <c r="B12" s="5" t="n">
        <v>850</v>
      </c>
    </row>
    <row r="13">
      <c r="A13" t="inlineStr">
        <is>
          <t>Actual weekly utilities at assignment</t>
        </is>
      </c>
      <c r="B13" s="5" t="n">
        <v>60</v>
      </c>
    </row>
    <row r="14">
      <c r="A14" t="inlineStr">
        <is>
          <t>Furnishings / setup amortized weekly</t>
        </is>
      </c>
      <c r="B14" s="5" t="n">
        <v>30</v>
      </c>
    </row>
    <row r="15">
      <c r="A15" t="inlineStr">
        <is>
          <t>Total weekly housing cost under stipend</t>
        </is>
      </c>
      <c r="B15" s="7">
        <f>B12+B13+B14</f>
        <v/>
      </c>
    </row>
    <row r="16">
      <c r="A16" t="inlineStr">
        <is>
          <t>Net weekly benefit from stipend (stipend - cost)</t>
        </is>
      </c>
      <c r="B16" s="7">
        <f>B11-B15</f>
        <v/>
      </c>
    </row>
    <row r="18">
      <c r="A18" s="3" t="inlineStr">
        <is>
          <t>Side-by-Side Result (13-week contract)</t>
        </is>
      </c>
      <c r="B18" s="4" t="n"/>
    </row>
    <row r="19">
      <c r="A19" t="inlineStr">
        <is>
          <t>Option A net (agency housing) — 13 wks</t>
        </is>
      </c>
      <c r="B19" s="8">
        <f>-B8*13</f>
        <v/>
      </c>
    </row>
    <row r="20">
      <c r="A20" t="inlineStr">
        <is>
          <t>Option B net (stipend) — 13 wks</t>
        </is>
      </c>
      <c r="B20" s="8">
        <f>B16*13</f>
        <v/>
      </c>
    </row>
    <row r="21">
      <c r="A21" t="inlineStr">
        <is>
          <t>Difference (positive = stipend wins)</t>
        </is>
      </c>
      <c r="B21" s="7">
        <f>B20-B19</f>
        <v/>
      </c>
    </row>
    <row r="23">
      <c r="A23" s="3" t="inlineStr">
        <is>
          <t>Recommendation</t>
        </is>
      </c>
      <c r="B23" s="4" t="n"/>
    </row>
    <row r="24" ht="38" customHeight="1">
      <c r="A24" s="9">
        <f>IF(B21&gt;0,"TAKE THE STIPEND. You keep $"&amp;TEXT(B21,"#,##0")&amp;" more over 13 weeks.","TAKE AGENCY HOUSING. You save $"&amp;TEXT(-B21,"#,##0")&amp;" plus the headache of finding housing.")</f>
        <v/>
      </c>
    </row>
    <row r="26">
      <c r="A26" s="3" t="inlineStr">
        <is>
          <t>Risk Factors to Consider Beyond the Math</t>
        </is>
      </c>
      <c r="B26" s="4" t="n"/>
    </row>
    <row r="27">
      <c r="A27" s="10" t="inlineStr">
        <is>
          <t>• Time cost: finding housing takes ~10-20 hours of search &amp; paperwork.</t>
        </is>
      </c>
    </row>
    <row r="28">
      <c r="A28" s="10" t="inlineStr">
        <is>
          <t>• Quality risk: Furnished Finder / Airbnb listings vary; agency housing is vetted.</t>
        </is>
      </c>
    </row>
    <row r="29">
      <c r="A29" s="10" t="inlineStr">
        <is>
          <t>• Cancellation risk: if the contract gets cancelled at week 2, who eats the lease?</t>
        </is>
      </c>
    </row>
    <row r="30">
      <c r="A30" s="10" t="inlineStr">
        <is>
          <t>• Audit risk: stipend qualification requires maintaining a tax home — get this wrong and the stipend becomes taxable retroactively.</t>
        </is>
      </c>
    </row>
    <row r="31">
      <c r="A31" s="10" t="inlineStr">
        <is>
          <t>• Comfort: you're working 36 hrs/week — convenience and proximity matter.</t>
        </is>
      </c>
    </row>
  </sheetData>
  <mergeCells count="1">
    <mergeCell ref="A24:B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2026-04-28T13:27:53Z</dcterms:created>
  <dcterms:modified xsi:type="dcterms:W3CDTF">2026-04-28T13:27:53Z</dcterms:modified>
</cp:coreProperties>
</file>